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Requirements" state="visible" r:id="rId5"/>
    <sheet sheetId="3" name="Vendor scoring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<sst xmlns="http://schemas.openxmlformats.org/spreadsheetml/2006/main" count="173" uniqueCount="123">
  <si>
    <t>Commission software RFP template: weighted requirements and a three-vendor scoring grid.</t>
  </si>
  <si>
    <t/>
  </si>
  <si>
    <t>HOW TO USE</t>
  </si>
  <si>
    <t>1. Requirements: keep, edit or delete rows, and set a priority weight per requirement: 3 = must have, 2 = important, 1 = nice to have.</t>
  </si>
  <si>
    <t>2. Send the requirements (or the companion .docx questionnaire) to each vendor and ask for a written answer and a live demo of the must-haves.</t>
  </si>
  <si>
    <t>3. Vendor scoring: rename the vendor columns, then score each requirement 0 to 3: 0 = not supported, 1 = workaround or custom work, 2 = supported with limits, 3 = fully supported out of the box.</t>
  </si>
  <si>
    <t>4. Summary: weighted totals, maximum possible score and percentage per vendor, plus a breakdown by category.</t>
  </si>
  <si>
    <t>FORMULAS</t>
  </si>
  <si>
    <t>Weighted score = Priority weight x Score.</t>
  </si>
  <si>
    <t>Weighted total = SUMPRODUCT(weights, scores). Maximum possible = SUM(weights) x 3. Score % = Weighted total / Maximum possible.</t>
  </si>
  <si>
    <t>Category subtotal = SUMIF(category column, category, weighted score column).</t>
  </si>
  <si>
    <t>NOTES</t>
  </si>
  <si>
    <t>The sample scores are a placeholder pattern for fictional vendors so the formulas show results. Clear them before scoring real vendors.</t>
  </si>
  <si>
    <t>Score from evidence (demo, documentation, references), not from marketing claims. Treat any must-have scored 0 as a potential deal-breaker regardless of the total.</t>
  </si>
  <si>
    <t>No macros, no external links.</t>
  </si>
  <si>
    <t>ID</t>
  </si>
  <si>
    <t>Category</t>
  </si>
  <si>
    <t>Requirement</t>
  </si>
  <si>
    <t>Priority weight (1-3)</t>
  </si>
  <si>
    <t>Notes</t>
  </si>
  <si>
    <t>R-01</t>
  </si>
  <si>
    <t>Data and integrations</t>
  </si>
  <si>
    <t>Native, scheduled sync with our CRM for opportunities, accounts, owners and products (name the CRM and sync frequency).</t>
  </si>
  <si>
    <t>R-02</t>
  </si>
  <si>
    <t>Import from ERP or billing for invoices, payments, credits and cancellations, so clawbacks and cash-based crediting can run automatically.</t>
  </si>
  <si>
    <t>R-03</t>
  </si>
  <si>
    <t>Sync with the HRIS for hires, terminations, role changes, managers and leaves, with effective dates.</t>
  </si>
  <si>
    <t>R-04</t>
  </si>
  <si>
    <t>Export of approved payouts to payroll in a file format or integration our payroll provider accepts.</t>
  </si>
  <si>
    <t>R-05</t>
  </si>
  <si>
    <t>Documented API and flat-file import/export so data can be extracted without vendor involvement.</t>
  </si>
  <si>
    <t>R-06</t>
  </si>
  <si>
    <t>Data validation and error reporting on import (missing owners, duplicate deals, unknown products) before calculation.</t>
  </si>
  <si>
    <t>R-07</t>
  </si>
  <si>
    <t>Plan configuration</t>
  </si>
  <si>
    <t>Marginal tiers and retroactive tiers, with tier boundaries defined in amount or % of quota.</t>
  </si>
  <si>
    <t>R-08</t>
  </si>
  <si>
    <t>Accelerators and decelerators above or below quota thresholds, and caps on commission per period or per deal.</t>
  </si>
  <si>
    <t>R-09</t>
  </si>
  <si>
    <t>Split credit between several reps and overlay roles, with configurable split rules and shares above 100% when intended.</t>
  </si>
  <si>
    <t>R-10</t>
  </si>
  <si>
    <t>Clawbacks and chargebacks with configurable trigger events, windows and recovery against future commission.</t>
  </si>
  <si>
    <t>R-11</t>
  </si>
  <si>
    <t>Recoverable and non-recoverable draws with balance tracking across periods.</t>
  </si>
  <si>
    <t>R-12</t>
  </si>
  <si>
    <t>Multi-currency deals and payouts with a documented exchange-rate source and rate-lock rule.</t>
  </si>
  <si>
    <t>R-13</t>
  </si>
  <si>
    <t>Effective-dated plan versions, mid-period plan changes and proration for hires, transfers and leaves.</t>
  </si>
  <si>
    <t>R-14</t>
  </si>
  <si>
    <t>SPIFFs, bonuses and manager overrides alongside the core commission plan.</t>
  </si>
  <si>
    <t>R-15</t>
  </si>
  <si>
    <t>Plan changes made by our administrators without vendor professional services or code.</t>
  </si>
  <si>
    <t>R-16</t>
  </si>
  <si>
    <t>Rep experience</t>
  </si>
  <si>
    <t>Rep statement that explains every line: credited deal, share, rate, tier, adjustments, clawbacks, draw recovery.</t>
  </si>
  <si>
    <t>R-17</t>
  </si>
  <si>
    <t>Near real-time earnings estimate and attainment view for reps and managers.</t>
  </si>
  <si>
    <t>R-18</t>
  </si>
  <si>
    <t>What-if estimator so a rep can see the commission on an open opportunity.</t>
  </si>
  <si>
    <t>R-19</t>
  </si>
  <si>
    <t>Mobile-friendly access and single sign-on for reps.</t>
  </si>
  <si>
    <t>R-20</t>
  </si>
  <si>
    <t>Electronic plan documents with acknowledgment and signature tracking per plan version.</t>
  </si>
  <si>
    <t>R-21</t>
  </si>
  <si>
    <t>Approvals and disputes</t>
  </si>
  <si>
    <t>Configurable approval workflow for payouts before export to payroll.</t>
  </si>
  <si>
    <t>R-22</t>
  </si>
  <si>
    <t>In-app dispute or inquiry submission linked to a statement line, with routing, status and response times.</t>
  </si>
  <si>
    <t>R-23</t>
  </si>
  <si>
    <t>Manual adjustments with mandatory reason codes and approver recorded.</t>
  </si>
  <si>
    <t>R-24</t>
  </si>
  <si>
    <t>Notifications to reps and approvers when statements, disputes or approvals change status.</t>
  </si>
  <si>
    <t>R-25</t>
  </si>
  <si>
    <t>Audit and ASC 606</t>
  </si>
  <si>
    <t>Full audit trail of data changes, plan changes, adjustments and approvals, with user and timestamp.</t>
  </si>
  <si>
    <t>R-26</t>
  </si>
  <si>
    <t>Commission cost capitalization and amortization schedules under ASC 606 (ASC 340-40), with journal-entry export.</t>
  </si>
  <si>
    <t>R-27</t>
  </si>
  <si>
    <t>Ability to recalculate and reproduce any past period as originally paid.</t>
  </si>
  <si>
    <t>R-28</t>
  </si>
  <si>
    <t>Accrual reporting for finance before payouts are final.</t>
  </si>
  <si>
    <t>R-29</t>
  </si>
  <si>
    <t>Security and compliance</t>
  </si>
  <si>
    <t>Current SOC 2 Type II report (or ISO/IEC 27001 certificate) available under NDA, with any exceptions explained.</t>
  </si>
  <si>
    <t>R-30</t>
  </si>
  <si>
    <t>Role-based access control so reps only see their own data and managers only their teams.</t>
  </si>
  <si>
    <t>R-31</t>
  </si>
  <si>
    <t>SSO (SAML or OIDC), MFA and automated user provisioning.</t>
  </si>
  <si>
    <t>R-32</t>
  </si>
  <si>
    <t>Data residency options, encryption in transit and at rest, and a documented data retention and deletion policy.</t>
  </si>
  <si>
    <t>R-33</t>
  </si>
  <si>
    <t>Signed data processing agreement and a list of subprocessors.</t>
  </si>
  <si>
    <t>R-34</t>
  </si>
  <si>
    <t>Implementation</t>
  </si>
  <si>
    <t>Implementation plan with phases, named roles, our time commitment and a realistic go-live date for our plan complexity.</t>
  </si>
  <si>
    <t>R-35</t>
  </si>
  <si>
    <t>Parallel run against our current calculation for at least one period before cutover.</t>
  </si>
  <si>
    <t>R-36</t>
  </si>
  <si>
    <t>Administrator training and documentation so we can maintain plans without the vendor.</t>
  </si>
  <si>
    <t>R-37</t>
  </si>
  <si>
    <t>Support model: channels, hours, response targets, and named contact after go-live.</t>
  </si>
  <si>
    <t>R-38</t>
  </si>
  <si>
    <t>Customer references of a similar size, industry and plan complexity.</t>
  </si>
  <si>
    <t>R-39</t>
  </si>
  <si>
    <t>Pricing</t>
  </si>
  <si>
    <t>Full price breakdown: subscription per payee or platform fee, minimums, implementation and support fees.</t>
  </si>
  <si>
    <t>R-40</t>
  </si>
  <si>
    <t>Price treatment of inactive, terminated and seasonal payees, and of growth during the contract.</t>
  </si>
  <si>
    <t>R-41</t>
  </si>
  <si>
    <t>Contract term, renewal price protection, and data export at no extra cost on exit.</t>
  </si>
  <si>
    <t>Weight</t>
  </si>
  <si>
    <t>Vendor A</t>
  </si>
  <si>
    <t>Vendor B</t>
  </si>
  <si>
    <t>Vendor C</t>
  </si>
  <si>
    <t>Vendor A weighted</t>
  </si>
  <si>
    <t>Vendor B weighted</t>
  </si>
  <si>
    <t>Vendor C weighted</t>
  </si>
  <si>
    <t>Vendor</t>
  </si>
  <si>
    <t>Weighted total</t>
  </si>
  <si>
    <t>Maximum possible</t>
  </si>
  <si>
    <t>Score %</t>
  </si>
  <si>
    <t>BY CATEGORY (weighted)</t>
  </si>
  <si>
    <t>Max possible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</si>
</sst>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DEFF3"/>
      </patternFill>
    </fill>
    <fill>
      <patternFill patternType="solid">
        <fgColor rgb="FF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/>
    <xf numFmtId="0" fontId="0" fillId="3" borderId="0" xfId="0" applyFill="1"/>
    <xf numFmtId="0" fontId="2" fillId="3" borderId="0" xfId="0" applyFont="1" applyFill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1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</v>
      </c>
    </row>
    <row r="14" spans="1:1" x14ac:dyDescent="0.25">
      <c r="A14" s="3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6" customWidth="1"/>
    <col min="3" max="3" width="90" customWidth="1"/>
    <col min="4" max="4" width="16" customWidth="1"/>
    <col min="5" max="5" width="40" customWidth="1"/>
  </cols>
  <sheetData>
    <row r="1" spans="1:5" x14ac:dyDescent="0.25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</row>
    <row r="2" spans="1:5" x14ac:dyDescent="0.25">
      <c r="A2" t="s">
        <v>20</v>
      </c>
      <c r="B2" t="s">
        <v>21</v>
      </c>
      <c r="C2" s="2" t="s">
        <v>22</v>
      </c>
      <c r="D2" s="5">
        <v>3</v>
      </c>
      <c r="E2" s="5"/>
    </row>
    <row r="3" spans="1:5" x14ac:dyDescent="0.25">
      <c r="A3" t="s">
        <v>23</v>
      </c>
      <c r="B3" t="s">
        <v>21</v>
      </c>
      <c r="C3" s="2" t="s">
        <v>24</v>
      </c>
      <c r="D3" s="5">
        <v>2</v>
      </c>
      <c r="E3" s="5"/>
    </row>
    <row r="4" spans="1:5" x14ac:dyDescent="0.25">
      <c r="A4" t="s">
        <v>25</v>
      </c>
      <c r="B4" t="s">
        <v>21</v>
      </c>
      <c r="C4" s="2" t="s">
        <v>26</v>
      </c>
      <c r="D4" s="5">
        <v>3</v>
      </c>
      <c r="E4" s="5"/>
    </row>
    <row r="5" spans="1:5" x14ac:dyDescent="0.25">
      <c r="A5" t="s">
        <v>27</v>
      </c>
      <c r="B5" t="s">
        <v>21</v>
      </c>
      <c r="C5" s="2" t="s">
        <v>28</v>
      </c>
      <c r="D5" s="5">
        <v>2</v>
      </c>
      <c r="E5" s="5"/>
    </row>
    <row r="6" spans="1:5" x14ac:dyDescent="0.25">
      <c r="A6" t="s">
        <v>29</v>
      </c>
      <c r="B6" t="s">
        <v>21</v>
      </c>
      <c r="C6" s="2" t="s">
        <v>30</v>
      </c>
      <c r="D6" s="5">
        <v>1</v>
      </c>
      <c r="E6" s="5"/>
    </row>
    <row r="7" spans="1:5" x14ac:dyDescent="0.25">
      <c r="A7" t="s">
        <v>31</v>
      </c>
      <c r="B7" t="s">
        <v>21</v>
      </c>
      <c r="C7" s="2" t="s">
        <v>32</v>
      </c>
      <c r="D7" s="5">
        <v>2</v>
      </c>
      <c r="E7" s="5"/>
    </row>
    <row r="8" spans="1:5" x14ac:dyDescent="0.25">
      <c r="A8" t="s">
        <v>33</v>
      </c>
      <c r="B8" t="s">
        <v>34</v>
      </c>
      <c r="C8" s="2" t="s">
        <v>35</v>
      </c>
      <c r="D8" s="5">
        <v>3</v>
      </c>
      <c r="E8" s="5"/>
    </row>
    <row r="9" spans="1:5" x14ac:dyDescent="0.25">
      <c r="A9" t="s">
        <v>36</v>
      </c>
      <c r="B9" t="s">
        <v>34</v>
      </c>
      <c r="C9" s="2" t="s">
        <v>37</v>
      </c>
      <c r="D9" s="5">
        <v>3</v>
      </c>
      <c r="E9" s="5"/>
    </row>
    <row r="10" spans="1:5" x14ac:dyDescent="0.25">
      <c r="A10" t="s">
        <v>38</v>
      </c>
      <c r="B10" t="s">
        <v>34</v>
      </c>
      <c r="C10" s="2" t="s">
        <v>39</v>
      </c>
      <c r="D10" s="5">
        <v>3</v>
      </c>
      <c r="E10" s="5"/>
    </row>
    <row r="11" spans="1:5" x14ac:dyDescent="0.25">
      <c r="A11" t="s">
        <v>40</v>
      </c>
      <c r="B11" t="s">
        <v>34</v>
      </c>
      <c r="C11" s="2" t="s">
        <v>41</v>
      </c>
      <c r="D11" s="5">
        <v>3</v>
      </c>
      <c r="E11" s="5"/>
    </row>
    <row r="12" spans="1:5" x14ac:dyDescent="0.25">
      <c r="A12" t="s">
        <v>42</v>
      </c>
      <c r="B12" t="s">
        <v>34</v>
      </c>
      <c r="C12" s="2" t="s">
        <v>43</v>
      </c>
      <c r="D12" s="5">
        <v>2</v>
      </c>
      <c r="E12" s="5"/>
    </row>
    <row r="13" spans="1:5" x14ac:dyDescent="0.25">
      <c r="A13" t="s">
        <v>44</v>
      </c>
      <c r="B13" t="s">
        <v>34</v>
      </c>
      <c r="C13" s="2" t="s">
        <v>45</v>
      </c>
      <c r="D13" s="5">
        <v>2</v>
      </c>
      <c r="E13" s="5"/>
    </row>
    <row r="14" spans="1:5" x14ac:dyDescent="0.25">
      <c r="A14" t="s">
        <v>46</v>
      </c>
      <c r="B14" t="s">
        <v>34</v>
      </c>
      <c r="C14" s="2" t="s">
        <v>47</v>
      </c>
      <c r="D14" s="5">
        <v>2</v>
      </c>
      <c r="E14" s="5"/>
    </row>
    <row r="15" spans="1:5" x14ac:dyDescent="0.25">
      <c r="A15" t="s">
        <v>48</v>
      </c>
      <c r="B15" t="s">
        <v>34</v>
      </c>
      <c r="C15" s="2" t="s">
        <v>49</v>
      </c>
      <c r="D15" s="5">
        <v>2</v>
      </c>
      <c r="E15" s="5"/>
    </row>
    <row r="16" spans="1:5" x14ac:dyDescent="0.25">
      <c r="A16" t="s">
        <v>50</v>
      </c>
      <c r="B16" t="s">
        <v>34</v>
      </c>
      <c r="C16" s="2" t="s">
        <v>51</v>
      </c>
      <c r="D16" s="5">
        <v>2</v>
      </c>
      <c r="E16" s="5"/>
    </row>
    <row r="17" spans="1:5" x14ac:dyDescent="0.25">
      <c r="A17" t="s">
        <v>52</v>
      </c>
      <c r="B17" t="s">
        <v>53</v>
      </c>
      <c r="C17" s="2" t="s">
        <v>54</v>
      </c>
      <c r="D17" s="5">
        <v>3</v>
      </c>
      <c r="E17" s="5"/>
    </row>
    <row r="18" spans="1:5" x14ac:dyDescent="0.25">
      <c r="A18" t="s">
        <v>55</v>
      </c>
      <c r="B18" t="s">
        <v>53</v>
      </c>
      <c r="C18" s="2" t="s">
        <v>56</v>
      </c>
      <c r="D18" s="5">
        <v>2</v>
      </c>
      <c r="E18" s="5"/>
    </row>
    <row r="19" spans="1:5" x14ac:dyDescent="0.25">
      <c r="A19" t="s">
        <v>57</v>
      </c>
      <c r="B19" t="s">
        <v>53</v>
      </c>
      <c r="C19" s="2" t="s">
        <v>58</v>
      </c>
      <c r="D19" s="5">
        <v>1</v>
      </c>
      <c r="E19" s="5"/>
    </row>
    <row r="20" spans="1:5" x14ac:dyDescent="0.25">
      <c r="A20" t="s">
        <v>59</v>
      </c>
      <c r="B20" t="s">
        <v>53</v>
      </c>
      <c r="C20" s="2" t="s">
        <v>60</v>
      </c>
      <c r="D20" s="5">
        <v>2</v>
      </c>
      <c r="E20" s="5"/>
    </row>
    <row r="21" spans="1:5" x14ac:dyDescent="0.25">
      <c r="A21" t="s">
        <v>61</v>
      </c>
      <c r="B21" t="s">
        <v>53</v>
      </c>
      <c r="C21" s="2" t="s">
        <v>62</v>
      </c>
      <c r="D21" s="5">
        <v>2</v>
      </c>
      <c r="E21" s="5"/>
    </row>
    <row r="22" spans="1:5" x14ac:dyDescent="0.25">
      <c r="A22" t="s">
        <v>63</v>
      </c>
      <c r="B22" t="s">
        <v>64</v>
      </c>
      <c r="C22" s="2" t="s">
        <v>65</v>
      </c>
      <c r="D22" s="5">
        <v>3</v>
      </c>
      <c r="E22" s="5"/>
    </row>
    <row r="23" spans="1:5" x14ac:dyDescent="0.25">
      <c r="A23" t="s">
        <v>66</v>
      </c>
      <c r="B23" t="s">
        <v>64</v>
      </c>
      <c r="C23" s="2" t="s">
        <v>67</v>
      </c>
      <c r="D23" s="5">
        <v>3</v>
      </c>
      <c r="E23" s="5"/>
    </row>
    <row r="24" spans="1:5" x14ac:dyDescent="0.25">
      <c r="A24" t="s">
        <v>68</v>
      </c>
      <c r="B24" t="s">
        <v>64</v>
      </c>
      <c r="C24" s="2" t="s">
        <v>69</v>
      </c>
      <c r="D24" s="5">
        <v>2</v>
      </c>
      <c r="E24" s="5"/>
    </row>
    <row r="25" spans="1:5" x14ac:dyDescent="0.25">
      <c r="A25" t="s">
        <v>70</v>
      </c>
      <c r="B25" t="s">
        <v>64</v>
      </c>
      <c r="C25" s="2" t="s">
        <v>71</v>
      </c>
      <c r="D25" s="5">
        <v>1</v>
      </c>
      <c r="E25" s="5"/>
    </row>
    <row r="26" spans="1:5" x14ac:dyDescent="0.25">
      <c r="A26" t="s">
        <v>72</v>
      </c>
      <c r="B26" t="s">
        <v>73</v>
      </c>
      <c r="C26" s="2" t="s">
        <v>74</v>
      </c>
      <c r="D26" s="5">
        <v>3</v>
      </c>
      <c r="E26" s="5"/>
    </row>
    <row r="27" spans="1:5" x14ac:dyDescent="0.25">
      <c r="A27" t="s">
        <v>75</v>
      </c>
      <c r="B27" t="s">
        <v>73</v>
      </c>
      <c r="C27" s="2" t="s">
        <v>76</v>
      </c>
      <c r="D27" s="5">
        <v>3</v>
      </c>
      <c r="E27" s="5"/>
    </row>
    <row r="28" spans="1:5" x14ac:dyDescent="0.25">
      <c r="A28" t="s">
        <v>77</v>
      </c>
      <c r="B28" t="s">
        <v>73</v>
      </c>
      <c r="C28" s="2" t="s">
        <v>78</v>
      </c>
      <c r="D28" s="5">
        <v>2</v>
      </c>
      <c r="E28" s="5"/>
    </row>
    <row r="29" spans="1:5" x14ac:dyDescent="0.25">
      <c r="A29" t="s">
        <v>79</v>
      </c>
      <c r="B29" t="s">
        <v>73</v>
      </c>
      <c r="C29" s="2" t="s">
        <v>80</v>
      </c>
      <c r="D29" s="5">
        <v>2</v>
      </c>
      <c r="E29" s="5"/>
    </row>
    <row r="30" spans="1:5" x14ac:dyDescent="0.25">
      <c r="A30" t="s">
        <v>81</v>
      </c>
      <c r="B30" t="s">
        <v>82</v>
      </c>
      <c r="C30" s="2" t="s">
        <v>83</v>
      </c>
      <c r="D30" s="5">
        <v>3</v>
      </c>
      <c r="E30" s="5"/>
    </row>
    <row r="31" spans="1:5" x14ac:dyDescent="0.25">
      <c r="A31" t="s">
        <v>84</v>
      </c>
      <c r="B31" t="s">
        <v>82</v>
      </c>
      <c r="C31" s="2" t="s">
        <v>85</v>
      </c>
      <c r="D31" s="5">
        <v>3</v>
      </c>
      <c r="E31" s="5"/>
    </row>
    <row r="32" spans="1:5" x14ac:dyDescent="0.25">
      <c r="A32" t="s">
        <v>86</v>
      </c>
      <c r="B32" t="s">
        <v>82</v>
      </c>
      <c r="C32" s="2" t="s">
        <v>87</v>
      </c>
      <c r="D32" s="5">
        <v>2</v>
      </c>
      <c r="E32" s="5"/>
    </row>
    <row r="33" spans="1:5" x14ac:dyDescent="0.25">
      <c r="A33" t="s">
        <v>88</v>
      </c>
      <c r="B33" t="s">
        <v>82</v>
      </c>
      <c r="C33" s="2" t="s">
        <v>89</v>
      </c>
      <c r="D33" s="5">
        <v>2</v>
      </c>
      <c r="E33" s="5"/>
    </row>
    <row r="34" spans="1:5" x14ac:dyDescent="0.25">
      <c r="A34" t="s">
        <v>90</v>
      </c>
      <c r="B34" t="s">
        <v>82</v>
      </c>
      <c r="C34" s="2" t="s">
        <v>91</v>
      </c>
      <c r="D34" s="5">
        <v>2</v>
      </c>
      <c r="E34" s="5"/>
    </row>
    <row r="35" spans="1:5" x14ac:dyDescent="0.25">
      <c r="A35" t="s">
        <v>92</v>
      </c>
      <c r="B35" t="s">
        <v>93</v>
      </c>
      <c r="C35" s="2" t="s">
        <v>94</v>
      </c>
      <c r="D35" s="5">
        <v>3</v>
      </c>
      <c r="E35" s="5"/>
    </row>
    <row r="36" spans="1:5" x14ac:dyDescent="0.25">
      <c r="A36" t="s">
        <v>95</v>
      </c>
      <c r="B36" t="s">
        <v>93</v>
      </c>
      <c r="C36" s="2" t="s">
        <v>96</v>
      </c>
      <c r="D36" s="5">
        <v>2</v>
      </c>
      <c r="E36" s="5"/>
    </row>
    <row r="37" spans="1:5" x14ac:dyDescent="0.25">
      <c r="A37" t="s">
        <v>97</v>
      </c>
      <c r="B37" t="s">
        <v>93</v>
      </c>
      <c r="C37" s="2" t="s">
        <v>98</v>
      </c>
      <c r="D37" s="5">
        <v>2</v>
      </c>
      <c r="E37" s="5"/>
    </row>
    <row r="38" spans="1:5" x14ac:dyDescent="0.25">
      <c r="A38" t="s">
        <v>99</v>
      </c>
      <c r="B38" t="s">
        <v>93</v>
      </c>
      <c r="C38" s="2" t="s">
        <v>100</v>
      </c>
      <c r="D38" s="5">
        <v>2</v>
      </c>
      <c r="E38" s="5"/>
    </row>
    <row r="39" spans="1:5" x14ac:dyDescent="0.25">
      <c r="A39" t="s">
        <v>101</v>
      </c>
      <c r="B39" t="s">
        <v>93</v>
      </c>
      <c r="C39" s="2" t="s">
        <v>102</v>
      </c>
      <c r="D39" s="5">
        <v>1</v>
      </c>
      <c r="E39" s="5"/>
    </row>
    <row r="40" spans="1:5" x14ac:dyDescent="0.25">
      <c r="A40" t="s">
        <v>103</v>
      </c>
      <c r="B40" t="s">
        <v>104</v>
      </c>
      <c r="C40" s="2" t="s">
        <v>105</v>
      </c>
      <c r="D40" s="5">
        <v>3</v>
      </c>
      <c r="E40" s="5"/>
    </row>
    <row r="41" spans="1:5" x14ac:dyDescent="0.25">
      <c r="A41" t="s">
        <v>106</v>
      </c>
      <c r="B41" t="s">
        <v>104</v>
      </c>
      <c r="C41" s="2" t="s">
        <v>107</v>
      </c>
      <c r="D41" s="5">
        <v>2</v>
      </c>
      <c r="E41" s="5"/>
    </row>
    <row r="42" spans="1:5" x14ac:dyDescent="0.25">
      <c r="A42" t="s">
        <v>108</v>
      </c>
      <c r="B42" t="s">
        <v>104</v>
      </c>
      <c r="C42" s="2" t="s">
        <v>109</v>
      </c>
      <c r="D42" s="5">
        <v>2</v>
      </c>
      <c r="E42" s="5"/>
    </row>
  </sheetData>
  <dataValidations count="2">
    <dataValidation type="whole" showErrorMessage="1" error="Enter 1, 2 or 3." sqref="D10:D42">
      <formula1>1</formula1>
      <formula2>3</formula2>
    </dataValidation>
    <dataValidation type="whole" showErrorMessage="1" error="Enter 1, 2 or 3." sqref="D2:D42">
      <formula1>1</formula1>
      <formula2>3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pane xSplit="4" ySplit="1" topLeftCell="E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4" customWidth="1"/>
    <col min="3" max="3" width="70" customWidth="1"/>
    <col min="5" max="7" width="11" customWidth="1"/>
    <col min="8" max="10" width="13" customWidth="1"/>
  </cols>
  <sheetData>
    <row r="1" spans="1:10" x14ac:dyDescent="0.25">
      <c r="A1" s="4" t="s">
        <v>15</v>
      </c>
      <c r="B1" s="4" t="s">
        <v>16</v>
      </c>
      <c r="C1" s="4" t="s">
        <v>17</v>
      </c>
      <c r="D1" s="4" t="s">
        <v>110</v>
      </c>
      <c r="E1" s="6" t="s">
        <v>111</v>
      </c>
      <c r="F1" s="6" t="s">
        <v>112</v>
      </c>
      <c r="G1" s="6" t="s">
        <v>113</v>
      </c>
      <c r="H1" s="4" t="s">
        <v>114</v>
      </c>
      <c r="I1" s="4" t="s">
        <v>115</v>
      </c>
      <c r="J1" s="4" t="s">
        <v>116</v>
      </c>
    </row>
    <row r="2" spans="1:10" x14ac:dyDescent="0.25">
      <c r="A2" t="str">
        <f>Requirements!A2</f>
        <v>R-01</v>
      </c>
      <c r="B2" t="str">
        <f>Requirements!B2</f>
        <v>Data and integrations</v>
      </c>
      <c r="C2" s="2" t="str">
        <f>Requirements!C2</f>
        <v>Native, scheduled sync with our CRM for opportunities, accounts, owners and products (name the CRM and sync frequency).</v>
      </c>
      <c r="D2">
        <f>Requirements!D2</f>
        <v>3</v>
      </c>
      <c r="E2" s="5">
        <v>3</v>
      </c>
      <c r="F2" s="5">
        <v>2</v>
      </c>
      <c r="G2" s="5">
        <v>1</v>
      </c>
      <c r="H2">
        <f>D2*E2</f>
        <v>9</v>
      </c>
      <c r="I2">
        <f>D2*F2</f>
        <v>6</v>
      </c>
      <c r="J2">
        <f>D2*G2</f>
        <v>3</v>
      </c>
    </row>
    <row r="3" spans="1:10" x14ac:dyDescent="0.25">
      <c r="A3" t="str">
        <f>Requirements!A3</f>
        <v>R-02</v>
      </c>
      <c r="B3" t="str">
        <f>Requirements!B3</f>
        <v>Data and integrations</v>
      </c>
      <c r="C3" s="2" t="str">
        <f>Requirements!C3</f>
        <v>Import from ERP or billing for invoices, payments, credits and cancellations, so clawbacks and cash-based crediting can run automatically.</v>
      </c>
      <c r="D3">
        <f>Requirements!D3</f>
        <v>2</v>
      </c>
      <c r="E3" s="5">
        <v>2</v>
      </c>
      <c r="F3" s="5">
        <v>3</v>
      </c>
      <c r="G3" s="5">
        <v>2</v>
      </c>
      <c r="H3">
        <f>D3*E3</f>
        <v>4</v>
      </c>
      <c r="I3">
        <f>D3*F3</f>
        <v>6</v>
      </c>
      <c r="J3">
        <f>D3*G3</f>
        <v>4</v>
      </c>
    </row>
    <row r="4" spans="1:10" x14ac:dyDescent="0.25">
      <c r="A4" t="str">
        <f>Requirements!A4</f>
        <v>R-03</v>
      </c>
      <c r="B4" t="str">
        <f>Requirements!B4</f>
        <v>Data and integrations</v>
      </c>
      <c r="C4" s="2" t="str">
        <f>Requirements!C4</f>
        <v>Sync with the HRIS for hires, terminations, role changes, managers and leaves, with effective dates.</v>
      </c>
      <c r="D4">
        <f>Requirements!D4</f>
        <v>3</v>
      </c>
      <c r="E4" s="5">
        <v>3</v>
      </c>
      <c r="F4" s="5">
        <v>1</v>
      </c>
      <c r="G4" s="5">
        <v>3</v>
      </c>
      <c r="H4">
        <f>D4*E4</f>
        <v>9</v>
      </c>
      <c r="I4">
        <f>D4*F4</f>
        <v>3</v>
      </c>
      <c r="J4">
        <f>D4*G4</f>
        <v>9</v>
      </c>
    </row>
    <row r="5" spans="1:10" x14ac:dyDescent="0.25">
      <c r="A5" t="str">
        <f>Requirements!A5</f>
        <v>R-04</v>
      </c>
      <c r="B5" t="str">
        <f>Requirements!B5</f>
        <v>Data and integrations</v>
      </c>
      <c r="C5" s="2" t="str">
        <f>Requirements!C5</f>
        <v>Export of approved payouts to payroll in a file format or integration our payroll provider accepts.</v>
      </c>
      <c r="D5">
        <f>Requirements!D5</f>
        <v>2</v>
      </c>
      <c r="E5" s="5">
        <v>3</v>
      </c>
      <c r="F5" s="5">
        <v>2</v>
      </c>
      <c r="G5" s="5">
        <v>1</v>
      </c>
      <c r="H5">
        <f>D5*E5</f>
        <v>6</v>
      </c>
      <c r="I5">
        <f>D5*F5</f>
        <v>4</v>
      </c>
      <c r="J5">
        <f>D5*G5</f>
        <v>2</v>
      </c>
    </row>
    <row r="6" spans="1:10" x14ac:dyDescent="0.25">
      <c r="A6" t="str">
        <f>Requirements!A6</f>
        <v>R-05</v>
      </c>
      <c r="B6" t="str">
        <f>Requirements!B6</f>
        <v>Data and integrations</v>
      </c>
      <c r="C6" s="2" t="str">
        <f>Requirements!C6</f>
        <v>Documented API and flat-file import/export so data can be extracted without vendor involvement.</v>
      </c>
      <c r="D6">
        <f>Requirements!D6</f>
        <v>1</v>
      </c>
      <c r="E6" s="5">
        <v>2</v>
      </c>
      <c r="F6" s="5">
        <v>2</v>
      </c>
      <c r="G6" s="5">
        <v>2</v>
      </c>
      <c r="H6">
        <f>D6*E6</f>
        <v>2</v>
      </c>
      <c r="I6">
        <f>D6*F6</f>
        <v>2</v>
      </c>
      <c r="J6">
        <f>D6*G6</f>
        <v>2</v>
      </c>
    </row>
    <row r="7" spans="1:10" x14ac:dyDescent="0.25">
      <c r="A7" t="str">
        <f>Requirements!A7</f>
        <v>R-06</v>
      </c>
      <c r="B7" t="str">
        <f>Requirements!B7</f>
        <v>Data and integrations</v>
      </c>
      <c r="C7" s="2" t="str">
        <f>Requirements!C7</f>
        <v>Data validation and error reporting on import (missing owners, duplicate deals, unknown products) before calculation.</v>
      </c>
      <c r="D7">
        <f>Requirements!D7</f>
        <v>2</v>
      </c>
      <c r="E7" s="5">
        <v>3</v>
      </c>
      <c r="F7" s="5">
        <v>3</v>
      </c>
      <c r="G7" s="5">
        <v>3</v>
      </c>
      <c r="H7">
        <f>D7*E7</f>
        <v>6</v>
      </c>
      <c r="I7">
        <f>D7*F7</f>
        <v>6</v>
      </c>
      <c r="J7">
        <f>D7*G7</f>
        <v>6</v>
      </c>
    </row>
    <row r="8" spans="1:10" x14ac:dyDescent="0.25">
      <c r="A8" t="str">
        <f>Requirements!A8</f>
        <v>R-07</v>
      </c>
      <c r="B8" t="str">
        <f>Requirements!B8</f>
        <v>Plan configuration</v>
      </c>
      <c r="C8" s="2" t="str">
        <f>Requirements!C8</f>
        <v>Marginal tiers and retroactive tiers, with tier boundaries defined in amount or % of quota.</v>
      </c>
      <c r="D8">
        <f>Requirements!D8</f>
        <v>3</v>
      </c>
      <c r="E8" s="5">
        <v>2</v>
      </c>
      <c r="F8" s="5">
        <v>1</v>
      </c>
      <c r="G8" s="5">
        <v>1</v>
      </c>
      <c r="H8">
        <f>D8*E8</f>
        <v>6</v>
      </c>
      <c r="I8">
        <f>D8*F8</f>
        <v>3</v>
      </c>
      <c r="J8">
        <f>D8*G8</f>
        <v>3</v>
      </c>
    </row>
    <row r="9" spans="1:10" x14ac:dyDescent="0.25">
      <c r="A9" t="str">
        <f>Requirements!A9</f>
        <v>R-08</v>
      </c>
      <c r="B9" t="str">
        <f>Requirements!B9</f>
        <v>Plan configuration</v>
      </c>
      <c r="C9" s="2" t="str">
        <f>Requirements!C9</f>
        <v>Accelerators and decelerators above or below quota thresholds, and caps on commission per period or per deal.</v>
      </c>
      <c r="D9">
        <f>Requirements!D9</f>
        <v>3</v>
      </c>
      <c r="E9" s="5">
        <v>3</v>
      </c>
      <c r="F9" s="5">
        <v>2</v>
      </c>
      <c r="G9" s="5">
        <v>2</v>
      </c>
      <c r="H9">
        <f>D9*E9</f>
        <v>9</v>
      </c>
      <c r="I9">
        <f>D9*F9</f>
        <v>6</v>
      </c>
      <c r="J9">
        <f>D9*G9</f>
        <v>6</v>
      </c>
    </row>
    <row r="10" spans="1:10" x14ac:dyDescent="0.25">
      <c r="A10" t="str">
        <f>Requirements!A10</f>
        <v>R-09</v>
      </c>
      <c r="B10" t="str">
        <f>Requirements!B10</f>
        <v>Plan configuration</v>
      </c>
      <c r="C10" s="2" t="str">
        <f>Requirements!C10</f>
        <v>Split credit between several reps and overlay roles, with configurable split rules and shares above 100% when intended.</v>
      </c>
      <c r="D10">
        <f>Requirements!D10</f>
        <v>3</v>
      </c>
      <c r="E10" s="5">
        <v>3</v>
      </c>
      <c r="F10" s="5">
        <v>2</v>
      </c>
      <c r="G10" s="5">
        <v>3</v>
      </c>
      <c r="H10">
        <f>D10*E10</f>
        <v>9</v>
      </c>
      <c r="I10">
        <f>D10*F10</f>
        <v>6</v>
      </c>
      <c r="J10">
        <f>D10*G10</f>
        <v>9</v>
      </c>
    </row>
    <row r="11" spans="1:10" x14ac:dyDescent="0.25">
      <c r="A11" t="str">
        <f>Requirements!A11</f>
        <v>R-10</v>
      </c>
      <c r="B11" t="str">
        <f>Requirements!B11</f>
        <v>Plan configuration</v>
      </c>
      <c r="C11" s="2" t="str">
        <f>Requirements!C11</f>
        <v>Clawbacks and chargebacks with configurable trigger events, windows and recovery against future commission.</v>
      </c>
      <c r="D11">
        <f>Requirements!D11</f>
        <v>3</v>
      </c>
      <c r="E11" s="5">
        <v>2</v>
      </c>
      <c r="F11" s="5">
        <v>3</v>
      </c>
      <c r="G11" s="5">
        <v>1</v>
      </c>
      <c r="H11">
        <f>D11*E11</f>
        <v>6</v>
      </c>
      <c r="I11">
        <f>D11*F11</f>
        <v>9</v>
      </c>
      <c r="J11">
        <f>D11*G11</f>
        <v>3</v>
      </c>
    </row>
    <row r="12" spans="1:10" x14ac:dyDescent="0.25">
      <c r="A12" t="str">
        <f>Requirements!A12</f>
        <v>R-11</v>
      </c>
      <c r="B12" t="str">
        <f>Requirements!B12</f>
        <v>Plan configuration</v>
      </c>
      <c r="C12" s="2" t="str">
        <f>Requirements!C12</f>
        <v>Recoverable and non-recoverable draws with balance tracking across periods.</v>
      </c>
      <c r="D12">
        <f>Requirements!D12</f>
        <v>2</v>
      </c>
      <c r="E12" s="5">
        <v>3</v>
      </c>
      <c r="F12" s="5">
        <v>1</v>
      </c>
      <c r="G12" s="5">
        <v>2</v>
      </c>
      <c r="H12">
        <f>D12*E12</f>
        <v>6</v>
      </c>
      <c r="I12">
        <f>D12*F12</f>
        <v>2</v>
      </c>
      <c r="J12">
        <f>D12*G12</f>
        <v>4</v>
      </c>
    </row>
    <row r="13" spans="1:10" x14ac:dyDescent="0.25">
      <c r="A13" t="str">
        <f>Requirements!A13</f>
        <v>R-12</v>
      </c>
      <c r="B13" t="str">
        <f>Requirements!B13</f>
        <v>Plan configuration</v>
      </c>
      <c r="C13" s="2" t="str">
        <f>Requirements!C13</f>
        <v>Multi-currency deals and payouts with a documented exchange-rate source and rate-lock rule.</v>
      </c>
      <c r="D13">
        <f>Requirements!D13</f>
        <v>2</v>
      </c>
      <c r="E13" s="5">
        <v>2</v>
      </c>
      <c r="F13" s="5">
        <v>2</v>
      </c>
      <c r="G13" s="5">
        <v>3</v>
      </c>
      <c r="H13">
        <f>D13*E13</f>
        <v>4</v>
      </c>
      <c r="I13">
        <f>D13*F13</f>
        <v>4</v>
      </c>
      <c r="J13">
        <f>D13*G13</f>
        <v>6</v>
      </c>
    </row>
    <row r="14" spans="1:10" x14ac:dyDescent="0.25">
      <c r="A14" t="str">
        <f>Requirements!A14</f>
        <v>R-13</v>
      </c>
      <c r="B14" t="str">
        <f>Requirements!B14</f>
        <v>Plan configuration</v>
      </c>
      <c r="C14" s="2" t="str">
        <f>Requirements!C14</f>
        <v>Effective-dated plan versions, mid-period plan changes and proration for hires, transfers and leaves.</v>
      </c>
      <c r="D14">
        <f>Requirements!D14</f>
        <v>2</v>
      </c>
      <c r="E14" s="5">
        <v>3</v>
      </c>
      <c r="F14" s="5">
        <v>2</v>
      </c>
      <c r="G14" s="5">
        <v>1</v>
      </c>
      <c r="H14">
        <f>D14*E14</f>
        <v>6</v>
      </c>
      <c r="I14">
        <f>D14*F14</f>
        <v>4</v>
      </c>
      <c r="J14">
        <f>D14*G14</f>
        <v>2</v>
      </c>
    </row>
    <row r="15" spans="1:10" x14ac:dyDescent="0.25">
      <c r="A15" t="str">
        <f>Requirements!A15</f>
        <v>R-14</v>
      </c>
      <c r="B15" t="str">
        <f>Requirements!B15</f>
        <v>Plan configuration</v>
      </c>
      <c r="C15" s="2" t="str">
        <f>Requirements!C15</f>
        <v>SPIFFs, bonuses and manager overrides alongside the core commission plan.</v>
      </c>
      <c r="D15">
        <f>Requirements!D15</f>
        <v>2</v>
      </c>
      <c r="E15" s="5">
        <v>3</v>
      </c>
      <c r="F15" s="5">
        <v>3</v>
      </c>
      <c r="G15" s="5">
        <v>2</v>
      </c>
      <c r="H15">
        <f>D15*E15</f>
        <v>6</v>
      </c>
      <c r="I15">
        <f>D15*F15</f>
        <v>6</v>
      </c>
      <c r="J15">
        <f>D15*G15</f>
        <v>4</v>
      </c>
    </row>
    <row r="16" spans="1:10" x14ac:dyDescent="0.25">
      <c r="A16" t="str">
        <f>Requirements!A16</f>
        <v>R-15</v>
      </c>
      <c r="B16" t="str">
        <f>Requirements!B16</f>
        <v>Plan configuration</v>
      </c>
      <c r="C16" s="2" t="str">
        <f>Requirements!C16</f>
        <v>Plan changes made by our administrators without vendor professional services or code.</v>
      </c>
      <c r="D16">
        <f>Requirements!D16</f>
        <v>2</v>
      </c>
      <c r="E16" s="5">
        <v>2</v>
      </c>
      <c r="F16" s="5">
        <v>1</v>
      </c>
      <c r="G16" s="5">
        <v>3</v>
      </c>
      <c r="H16">
        <f>D16*E16</f>
        <v>4</v>
      </c>
      <c r="I16">
        <f>D16*F16</f>
        <v>2</v>
      </c>
      <c r="J16">
        <f>D16*G16</f>
        <v>6</v>
      </c>
    </row>
    <row r="17" spans="1:10" x14ac:dyDescent="0.25">
      <c r="A17" t="str">
        <f>Requirements!A17</f>
        <v>R-16</v>
      </c>
      <c r="B17" t="str">
        <f>Requirements!B17</f>
        <v>Rep experience</v>
      </c>
      <c r="C17" s="2" t="str">
        <f>Requirements!C17</f>
        <v>Rep statement that explains every line: credited deal, share, rate, tier, adjustments, clawbacks, draw recovery.</v>
      </c>
      <c r="D17">
        <f>Requirements!D17</f>
        <v>3</v>
      </c>
      <c r="E17" s="5">
        <v>3</v>
      </c>
      <c r="F17" s="5">
        <v>2</v>
      </c>
      <c r="G17" s="5">
        <v>1</v>
      </c>
      <c r="H17">
        <f>D17*E17</f>
        <v>9</v>
      </c>
      <c r="I17">
        <f>D17*F17</f>
        <v>6</v>
      </c>
      <c r="J17">
        <f>D17*G17</f>
        <v>3</v>
      </c>
    </row>
    <row r="18" spans="1:10" x14ac:dyDescent="0.25">
      <c r="A18" t="str">
        <f>Requirements!A18</f>
        <v>R-17</v>
      </c>
      <c r="B18" t="str">
        <f>Requirements!B18</f>
        <v>Rep experience</v>
      </c>
      <c r="C18" s="2" t="str">
        <f>Requirements!C18</f>
        <v>Near real-time earnings estimate and attainment view for reps and managers.</v>
      </c>
      <c r="D18">
        <f>Requirements!D18</f>
        <v>2</v>
      </c>
      <c r="E18" s="5">
        <v>2</v>
      </c>
      <c r="F18" s="5">
        <v>2</v>
      </c>
      <c r="G18" s="5">
        <v>2</v>
      </c>
      <c r="H18">
        <f>D18*E18</f>
        <v>4</v>
      </c>
      <c r="I18">
        <f>D18*F18</f>
        <v>4</v>
      </c>
      <c r="J18">
        <f>D18*G18</f>
        <v>4</v>
      </c>
    </row>
    <row r="19" spans="1:10" x14ac:dyDescent="0.25">
      <c r="A19" t="str">
        <f>Requirements!A19</f>
        <v>R-18</v>
      </c>
      <c r="B19" t="str">
        <f>Requirements!B19</f>
        <v>Rep experience</v>
      </c>
      <c r="C19" s="2" t="str">
        <f>Requirements!C19</f>
        <v>What-if estimator so a rep can see the commission on an open opportunity.</v>
      </c>
      <c r="D19">
        <f>Requirements!D19</f>
        <v>1</v>
      </c>
      <c r="E19" s="5">
        <v>3</v>
      </c>
      <c r="F19" s="5">
        <v>3</v>
      </c>
      <c r="G19" s="5">
        <v>3</v>
      </c>
      <c r="H19">
        <f>D19*E19</f>
        <v>3</v>
      </c>
      <c r="I19">
        <f>D19*F19</f>
        <v>3</v>
      </c>
      <c r="J19">
        <f>D19*G19</f>
        <v>3</v>
      </c>
    </row>
    <row r="20" spans="1:10" x14ac:dyDescent="0.25">
      <c r="A20" t="str">
        <f>Requirements!A20</f>
        <v>R-19</v>
      </c>
      <c r="B20" t="str">
        <f>Requirements!B20</f>
        <v>Rep experience</v>
      </c>
      <c r="C20" s="2" t="str">
        <f>Requirements!C20</f>
        <v>Mobile-friendly access and single sign-on for reps.</v>
      </c>
      <c r="D20">
        <f>Requirements!D20</f>
        <v>2</v>
      </c>
      <c r="E20" s="5">
        <v>3</v>
      </c>
      <c r="F20" s="5">
        <v>1</v>
      </c>
      <c r="G20" s="5">
        <v>1</v>
      </c>
      <c r="H20">
        <f>D20*E20</f>
        <v>6</v>
      </c>
      <c r="I20">
        <f>D20*F20</f>
        <v>2</v>
      </c>
      <c r="J20">
        <f>D20*G20</f>
        <v>2</v>
      </c>
    </row>
    <row r="21" spans="1:10" x14ac:dyDescent="0.25">
      <c r="A21" t="str">
        <f>Requirements!A21</f>
        <v>R-20</v>
      </c>
      <c r="B21" t="str">
        <f>Requirements!B21</f>
        <v>Rep experience</v>
      </c>
      <c r="C21" s="2" t="str">
        <f>Requirements!C21</f>
        <v>Electronic plan documents with acknowledgment and signature tracking per plan version.</v>
      </c>
      <c r="D21">
        <f>Requirements!D21</f>
        <v>2</v>
      </c>
      <c r="E21" s="5">
        <v>2</v>
      </c>
      <c r="F21" s="5">
        <v>2</v>
      </c>
      <c r="G21" s="5">
        <v>2</v>
      </c>
      <c r="H21">
        <f>D21*E21</f>
        <v>4</v>
      </c>
      <c r="I21">
        <f>D21*F21</f>
        <v>4</v>
      </c>
      <c r="J21">
        <f>D21*G21</f>
        <v>4</v>
      </c>
    </row>
    <row r="22" spans="1:10" x14ac:dyDescent="0.25">
      <c r="A22" t="str">
        <f>Requirements!A22</f>
        <v>R-21</v>
      </c>
      <c r="B22" t="str">
        <f>Requirements!B22</f>
        <v>Approvals and disputes</v>
      </c>
      <c r="C22" s="2" t="str">
        <f>Requirements!C22</f>
        <v>Configurable approval workflow for payouts before export to payroll.</v>
      </c>
      <c r="D22">
        <f>Requirements!D22</f>
        <v>3</v>
      </c>
      <c r="E22" s="5">
        <v>3</v>
      </c>
      <c r="F22" s="5">
        <v>2</v>
      </c>
      <c r="G22" s="5">
        <v>3</v>
      </c>
      <c r="H22">
        <f>D22*E22</f>
        <v>9</v>
      </c>
      <c r="I22">
        <f>D22*F22</f>
        <v>6</v>
      </c>
      <c r="J22">
        <f>D22*G22</f>
        <v>9</v>
      </c>
    </row>
    <row r="23" spans="1:10" x14ac:dyDescent="0.25">
      <c r="A23" t="str">
        <f>Requirements!A23</f>
        <v>R-22</v>
      </c>
      <c r="B23" t="str">
        <f>Requirements!B23</f>
        <v>Approvals and disputes</v>
      </c>
      <c r="C23" s="2" t="str">
        <f>Requirements!C23</f>
        <v>In-app dispute or inquiry submission linked to a statement line, with routing, status and response times.</v>
      </c>
      <c r="D23">
        <f>Requirements!D23</f>
        <v>3</v>
      </c>
      <c r="E23" s="5">
        <v>2</v>
      </c>
      <c r="F23" s="5">
        <v>3</v>
      </c>
      <c r="G23" s="5">
        <v>1</v>
      </c>
      <c r="H23">
        <f>D23*E23</f>
        <v>6</v>
      </c>
      <c r="I23">
        <f>D23*F23</f>
        <v>9</v>
      </c>
      <c r="J23">
        <f>D23*G23</f>
        <v>3</v>
      </c>
    </row>
    <row r="24" spans="1:10" x14ac:dyDescent="0.25">
      <c r="A24" t="str">
        <f>Requirements!A24</f>
        <v>R-23</v>
      </c>
      <c r="B24" t="str">
        <f>Requirements!B24</f>
        <v>Approvals and disputes</v>
      </c>
      <c r="C24" s="2" t="str">
        <f>Requirements!C24</f>
        <v>Manual adjustments with mandatory reason codes and approver recorded.</v>
      </c>
      <c r="D24">
        <f>Requirements!D24</f>
        <v>2</v>
      </c>
      <c r="E24" s="5">
        <v>3</v>
      </c>
      <c r="F24" s="5">
        <v>1</v>
      </c>
      <c r="G24" s="5">
        <v>2</v>
      </c>
      <c r="H24">
        <f>D24*E24</f>
        <v>6</v>
      </c>
      <c r="I24">
        <f>D24*F24</f>
        <v>2</v>
      </c>
      <c r="J24">
        <f>D24*G24</f>
        <v>4</v>
      </c>
    </row>
    <row r="25" spans="1:10" x14ac:dyDescent="0.25">
      <c r="A25" t="str">
        <f>Requirements!A25</f>
        <v>R-24</v>
      </c>
      <c r="B25" t="str">
        <f>Requirements!B25</f>
        <v>Approvals and disputes</v>
      </c>
      <c r="C25" s="2" t="str">
        <f>Requirements!C25</f>
        <v>Notifications to reps and approvers when statements, disputes or approvals change status.</v>
      </c>
      <c r="D25">
        <f>Requirements!D25</f>
        <v>1</v>
      </c>
      <c r="E25" s="5">
        <v>3</v>
      </c>
      <c r="F25" s="5">
        <v>2</v>
      </c>
      <c r="G25" s="5">
        <v>3</v>
      </c>
      <c r="H25">
        <f>D25*E25</f>
        <v>3</v>
      </c>
      <c r="I25">
        <f>D25*F25</f>
        <v>2</v>
      </c>
      <c r="J25">
        <f>D25*G25</f>
        <v>3</v>
      </c>
    </row>
    <row r="26" spans="1:10" x14ac:dyDescent="0.25">
      <c r="A26" t="str">
        <f>Requirements!A26</f>
        <v>R-25</v>
      </c>
      <c r="B26" t="str">
        <f>Requirements!B26</f>
        <v>Audit and ASC 606</v>
      </c>
      <c r="C26" s="2" t="str">
        <f>Requirements!C26</f>
        <v>Full audit trail of data changes, plan changes, adjustments and approvals, with user and timestamp.</v>
      </c>
      <c r="D26">
        <f>Requirements!D26</f>
        <v>3</v>
      </c>
      <c r="E26" s="5">
        <v>2</v>
      </c>
      <c r="F26" s="5">
        <v>2</v>
      </c>
      <c r="G26" s="5">
        <v>1</v>
      </c>
      <c r="H26">
        <f>D26*E26</f>
        <v>6</v>
      </c>
      <c r="I26">
        <f>D26*F26</f>
        <v>6</v>
      </c>
      <c r="J26">
        <f>D26*G26</f>
        <v>3</v>
      </c>
    </row>
    <row r="27" spans="1:10" x14ac:dyDescent="0.25">
      <c r="A27" t="str">
        <f>Requirements!A27</f>
        <v>R-26</v>
      </c>
      <c r="B27" t="str">
        <f>Requirements!B27</f>
        <v>Audit and ASC 606</v>
      </c>
      <c r="C27" s="2" t="str">
        <f>Requirements!C27</f>
        <v>Commission cost capitalization and amortization schedules under ASC 606 (ASC 340-40), with journal-entry export.</v>
      </c>
      <c r="D27">
        <f>Requirements!D27</f>
        <v>3</v>
      </c>
      <c r="E27" s="5">
        <v>3</v>
      </c>
      <c r="F27" s="5">
        <v>3</v>
      </c>
      <c r="G27" s="5">
        <v>2</v>
      </c>
      <c r="H27">
        <f>D27*E27</f>
        <v>9</v>
      </c>
      <c r="I27">
        <f>D27*F27</f>
        <v>9</v>
      </c>
      <c r="J27">
        <f>D27*G27</f>
        <v>6</v>
      </c>
    </row>
    <row r="28" spans="1:10" x14ac:dyDescent="0.25">
      <c r="A28" t="str">
        <f>Requirements!A28</f>
        <v>R-27</v>
      </c>
      <c r="B28" t="str">
        <f>Requirements!B28</f>
        <v>Audit and ASC 606</v>
      </c>
      <c r="C28" s="2" t="str">
        <f>Requirements!C28</f>
        <v>Ability to recalculate and reproduce any past period as originally paid.</v>
      </c>
      <c r="D28">
        <f>Requirements!D28</f>
        <v>2</v>
      </c>
      <c r="E28" s="5">
        <v>2</v>
      </c>
      <c r="F28" s="5">
        <v>1</v>
      </c>
      <c r="G28" s="5">
        <v>3</v>
      </c>
      <c r="H28">
        <f>D28*E28</f>
        <v>4</v>
      </c>
      <c r="I28">
        <f>D28*F28</f>
        <v>2</v>
      </c>
      <c r="J28">
        <f>D28*G28</f>
        <v>6</v>
      </c>
    </row>
    <row r="29" spans="1:10" x14ac:dyDescent="0.25">
      <c r="A29" t="str">
        <f>Requirements!A29</f>
        <v>R-28</v>
      </c>
      <c r="B29" t="str">
        <f>Requirements!B29</f>
        <v>Audit and ASC 606</v>
      </c>
      <c r="C29" s="2" t="str">
        <f>Requirements!C29</f>
        <v>Accrual reporting for finance before payouts are final.</v>
      </c>
      <c r="D29">
        <f>Requirements!D29</f>
        <v>2</v>
      </c>
      <c r="E29" s="5">
        <v>3</v>
      </c>
      <c r="F29" s="5">
        <v>2</v>
      </c>
      <c r="G29" s="5">
        <v>1</v>
      </c>
      <c r="H29">
        <f>D29*E29</f>
        <v>6</v>
      </c>
      <c r="I29">
        <f>D29*F29</f>
        <v>4</v>
      </c>
      <c r="J29">
        <f>D29*G29</f>
        <v>2</v>
      </c>
    </row>
    <row r="30" spans="1:10" x14ac:dyDescent="0.25">
      <c r="A30" t="str">
        <f>Requirements!A30</f>
        <v>R-29</v>
      </c>
      <c r="B30" t="str">
        <f>Requirements!B30</f>
        <v>Security and compliance</v>
      </c>
      <c r="C30" s="2" t="str">
        <f>Requirements!C30</f>
        <v>Current SOC 2 Type II report (or ISO/IEC 27001 certificate) available under NDA, with any exceptions explained.</v>
      </c>
      <c r="D30">
        <f>Requirements!D30</f>
        <v>3</v>
      </c>
      <c r="E30" s="5">
        <v>3</v>
      </c>
      <c r="F30" s="5">
        <v>2</v>
      </c>
      <c r="G30" s="5">
        <v>2</v>
      </c>
      <c r="H30">
        <f>D30*E30</f>
        <v>9</v>
      </c>
      <c r="I30">
        <f>D30*F30</f>
        <v>6</v>
      </c>
      <c r="J30">
        <f>D30*G30</f>
        <v>6</v>
      </c>
    </row>
    <row r="31" spans="1:10" x14ac:dyDescent="0.25">
      <c r="A31" t="str">
        <f>Requirements!A31</f>
        <v>R-30</v>
      </c>
      <c r="B31" t="str">
        <f>Requirements!B31</f>
        <v>Security and compliance</v>
      </c>
      <c r="C31" s="2" t="str">
        <f>Requirements!C31</f>
        <v>Role-based access control so reps only see their own data and managers only their teams.</v>
      </c>
      <c r="D31">
        <f>Requirements!D31</f>
        <v>3</v>
      </c>
      <c r="E31" s="5">
        <v>2</v>
      </c>
      <c r="F31" s="5">
        <v>3</v>
      </c>
      <c r="G31" s="5">
        <v>3</v>
      </c>
      <c r="H31">
        <f>D31*E31</f>
        <v>6</v>
      </c>
      <c r="I31">
        <f>D31*F31</f>
        <v>9</v>
      </c>
      <c r="J31">
        <f>D31*G31</f>
        <v>9</v>
      </c>
    </row>
    <row r="32" spans="1:10" x14ac:dyDescent="0.25">
      <c r="A32" t="str">
        <f>Requirements!A32</f>
        <v>R-31</v>
      </c>
      <c r="B32" t="str">
        <f>Requirements!B32</f>
        <v>Security and compliance</v>
      </c>
      <c r="C32" s="2" t="str">
        <f>Requirements!C32</f>
        <v>SSO (SAML or OIDC), MFA and automated user provisioning.</v>
      </c>
      <c r="D32">
        <f>Requirements!D32</f>
        <v>2</v>
      </c>
      <c r="E32" s="5">
        <v>3</v>
      </c>
      <c r="F32" s="5">
        <v>1</v>
      </c>
      <c r="G32" s="5">
        <v>1</v>
      </c>
      <c r="H32">
        <f>D32*E32</f>
        <v>6</v>
      </c>
      <c r="I32">
        <f>D32*F32</f>
        <v>2</v>
      </c>
      <c r="J32">
        <f>D32*G32</f>
        <v>2</v>
      </c>
    </row>
    <row r="33" spans="1:10" x14ac:dyDescent="0.25">
      <c r="A33" t="str">
        <f>Requirements!A33</f>
        <v>R-32</v>
      </c>
      <c r="B33" t="str">
        <f>Requirements!B33</f>
        <v>Security and compliance</v>
      </c>
      <c r="C33" s="2" t="str">
        <f>Requirements!C33</f>
        <v>Data residency options, encryption in transit and at rest, and a documented data retention and deletion policy.</v>
      </c>
      <c r="D33">
        <f>Requirements!D33</f>
        <v>2</v>
      </c>
      <c r="E33" s="5">
        <v>2</v>
      </c>
      <c r="F33" s="5">
        <v>2</v>
      </c>
      <c r="G33" s="5">
        <v>2</v>
      </c>
      <c r="H33">
        <f>D33*E33</f>
        <v>4</v>
      </c>
      <c r="I33">
        <f>D33*F33</f>
        <v>4</v>
      </c>
      <c r="J33">
        <f>D33*G33</f>
        <v>4</v>
      </c>
    </row>
    <row r="34" spans="1:10" x14ac:dyDescent="0.25">
      <c r="A34" t="str">
        <f>Requirements!A34</f>
        <v>R-33</v>
      </c>
      <c r="B34" t="str">
        <f>Requirements!B34</f>
        <v>Security and compliance</v>
      </c>
      <c r="C34" s="2" t="str">
        <f>Requirements!C34</f>
        <v>Signed data processing agreement and a list of subprocessors.</v>
      </c>
      <c r="D34">
        <f>Requirements!D34</f>
        <v>2</v>
      </c>
      <c r="E34" s="5">
        <v>3</v>
      </c>
      <c r="F34" s="5">
        <v>2</v>
      </c>
      <c r="G34" s="5">
        <v>3</v>
      </c>
      <c r="H34">
        <f>D34*E34</f>
        <v>6</v>
      </c>
      <c r="I34">
        <f>D34*F34</f>
        <v>4</v>
      </c>
      <c r="J34">
        <f>D34*G34</f>
        <v>6</v>
      </c>
    </row>
    <row r="35" spans="1:10" x14ac:dyDescent="0.25">
      <c r="A35" t="str">
        <f>Requirements!A35</f>
        <v>R-34</v>
      </c>
      <c r="B35" t="str">
        <f>Requirements!B35</f>
        <v>Implementation</v>
      </c>
      <c r="C35" s="2" t="str">
        <f>Requirements!C35</f>
        <v>Implementation plan with phases, named roles, our time commitment and a realistic go-live date for our plan complexity.</v>
      </c>
      <c r="D35">
        <f>Requirements!D35</f>
        <v>3</v>
      </c>
      <c r="E35" s="5">
        <v>3</v>
      </c>
      <c r="F35" s="5">
        <v>3</v>
      </c>
      <c r="G35" s="5">
        <v>1</v>
      </c>
      <c r="H35">
        <f>D35*E35</f>
        <v>9</v>
      </c>
      <c r="I35">
        <f>D35*F35</f>
        <v>9</v>
      </c>
      <c r="J35">
        <f>D35*G35</f>
        <v>3</v>
      </c>
    </row>
    <row r="36" spans="1:10" x14ac:dyDescent="0.25">
      <c r="A36" t="str">
        <f>Requirements!A36</f>
        <v>R-35</v>
      </c>
      <c r="B36" t="str">
        <f>Requirements!B36</f>
        <v>Implementation</v>
      </c>
      <c r="C36" s="2" t="str">
        <f>Requirements!C36</f>
        <v>Parallel run against our current calculation for at least one period before cutover.</v>
      </c>
      <c r="D36">
        <f>Requirements!D36</f>
        <v>2</v>
      </c>
      <c r="E36" s="5">
        <v>2</v>
      </c>
      <c r="F36" s="5">
        <v>1</v>
      </c>
      <c r="G36" s="5">
        <v>2</v>
      </c>
      <c r="H36">
        <f>D36*E36</f>
        <v>4</v>
      </c>
      <c r="I36">
        <f>D36*F36</f>
        <v>2</v>
      </c>
      <c r="J36">
        <f>D36*G36</f>
        <v>4</v>
      </c>
    </row>
    <row r="37" spans="1:10" x14ac:dyDescent="0.25">
      <c r="A37" t="str">
        <f>Requirements!A37</f>
        <v>R-36</v>
      </c>
      <c r="B37" t="str">
        <f>Requirements!B37</f>
        <v>Implementation</v>
      </c>
      <c r="C37" s="2" t="str">
        <f>Requirements!C37</f>
        <v>Administrator training and documentation so we can maintain plans without the vendor.</v>
      </c>
      <c r="D37">
        <f>Requirements!D37</f>
        <v>2</v>
      </c>
      <c r="E37" s="5">
        <v>3</v>
      </c>
      <c r="F37" s="5">
        <v>2</v>
      </c>
      <c r="G37" s="5">
        <v>3</v>
      </c>
      <c r="H37">
        <f>D37*E37</f>
        <v>6</v>
      </c>
      <c r="I37">
        <f>D37*F37</f>
        <v>4</v>
      </c>
      <c r="J37">
        <f>D37*G37</f>
        <v>6</v>
      </c>
    </row>
    <row r="38" spans="1:10" x14ac:dyDescent="0.25">
      <c r="A38" t="str">
        <f>Requirements!A38</f>
        <v>R-37</v>
      </c>
      <c r="B38" t="str">
        <f>Requirements!B38</f>
        <v>Implementation</v>
      </c>
      <c r="C38" s="2" t="str">
        <f>Requirements!C38</f>
        <v>Support model: channels, hours, response targets, and named contact after go-live.</v>
      </c>
      <c r="D38">
        <f>Requirements!D38</f>
        <v>2</v>
      </c>
      <c r="E38" s="5">
        <v>2</v>
      </c>
      <c r="F38" s="5">
        <v>2</v>
      </c>
      <c r="G38" s="5">
        <v>1</v>
      </c>
      <c r="H38">
        <f>D38*E38</f>
        <v>4</v>
      </c>
      <c r="I38">
        <f>D38*F38</f>
        <v>4</v>
      </c>
      <c r="J38">
        <f>D38*G38</f>
        <v>2</v>
      </c>
    </row>
    <row r="39" spans="1:10" x14ac:dyDescent="0.25">
      <c r="A39" t="str">
        <f>Requirements!A39</f>
        <v>R-38</v>
      </c>
      <c r="B39" t="str">
        <f>Requirements!B39</f>
        <v>Implementation</v>
      </c>
      <c r="C39" s="2" t="str">
        <f>Requirements!C39</f>
        <v>Customer references of a similar size, industry and plan complexity.</v>
      </c>
      <c r="D39">
        <f>Requirements!D39</f>
        <v>1</v>
      </c>
      <c r="E39" s="5">
        <v>3</v>
      </c>
      <c r="F39" s="5">
        <v>3</v>
      </c>
      <c r="G39" s="5">
        <v>2</v>
      </c>
      <c r="H39">
        <f>D39*E39</f>
        <v>3</v>
      </c>
      <c r="I39">
        <f>D39*F39</f>
        <v>3</v>
      </c>
      <c r="J39">
        <f>D39*G39</f>
        <v>2</v>
      </c>
    </row>
    <row r="40" spans="1:10" x14ac:dyDescent="0.25">
      <c r="A40" t="str">
        <f>Requirements!A40</f>
        <v>R-39</v>
      </c>
      <c r="B40" t="str">
        <f>Requirements!B40</f>
        <v>Pricing</v>
      </c>
      <c r="C40" s="2" t="str">
        <f>Requirements!C40</f>
        <v>Full price breakdown: subscription per payee or platform fee, minimums, implementation and support fees.</v>
      </c>
      <c r="D40">
        <f>Requirements!D40</f>
        <v>3</v>
      </c>
      <c r="E40" s="5">
        <v>3</v>
      </c>
      <c r="F40" s="5">
        <v>1</v>
      </c>
      <c r="G40" s="5">
        <v>3</v>
      </c>
      <c r="H40">
        <f>D40*E40</f>
        <v>9</v>
      </c>
      <c r="I40">
        <f>D40*F40</f>
        <v>3</v>
      </c>
      <c r="J40">
        <f>D40*G40</f>
        <v>9</v>
      </c>
    </row>
    <row r="41" spans="1:10" x14ac:dyDescent="0.25">
      <c r="A41" t="str">
        <f>Requirements!A41</f>
        <v>R-40</v>
      </c>
      <c r="B41" t="str">
        <f>Requirements!B41</f>
        <v>Pricing</v>
      </c>
      <c r="C41" s="2" t="str">
        <f>Requirements!C41</f>
        <v>Price treatment of inactive, terminated and seasonal payees, and of growth during the contract.</v>
      </c>
      <c r="D41">
        <f>Requirements!D41</f>
        <v>2</v>
      </c>
      <c r="E41" s="5">
        <v>2</v>
      </c>
      <c r="F41" s="5">
        <v>2</v>
      </c>
      <c r="G41" s="5">
        <v>1</v>
      </c>
      <c r="H41">
        <f>D41*E41</f>
        <v>4</v>
      </c>
      <c r="I41">
        <f>D41*F41</f>
        <v>4</v>
      </c>
      <c r="J41">
        <f>D41*G41</f>
        <v>2</v>
      </c>
    </row>
    <row r="42" spans="1:10" x14ac:dyDescent="0.25">
      <c r="A42" t="str">
        <f>Requirements!A42</f>
        <v>R-41</v>
      </c>
      <c r="B42" t="str">
        <f>Requirements!B42</f>
        <v>Pricing</v>
      </c>
      <c r="C42" s="2" t="str">
        <f>Requirements!C42</f>
        <v>Contract term, renewal price protection, and data export at no extra cost on exit.</v>
      </c>
      <c r="D42">
        <f>Requirements!D42</f>
        <v>2</v>
      </c>
      <c r="E42" s="5">
        <v>3</v>
      </c>
      <c r="F42" s="5">
        <v>2</v>
      </c>
      <c r="G42" s="5">
        <v>2</v>
      </c>
      <c r="H42">
        <f>D42*E42</f>
        <v>6</v>
      </c>
      <c r="I42">
        <f>D42*F42</f>
        <v>4</v>
      </c>
      <c r="J42">
        <f>D42*G42</f>
        <v>4</v>
      </c>
    </row>
  </sheetData>
  <dataValidations count="2">
    <dataValidation type="whole" allowBlank="1" showErrorMessage="1" error="Score 0 to 3." sqref="E10:G42">
      <formula1>0</formula1>
      <formula2>3</formula2>
    </dataValidation>
    <dataValidation type="whole" allowBlank="1" showErrorMessage="1" error="Score 0 to 3." sqref="E2:G42">
      <formula1>0</formula1>
      <formula2>3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28" customWidth="1"/>
    <col min="2" max="2" width="16" customWidth="1"/>
    <col min="3" max="3" width="18" customWidth="1"/>
    <col min="4" max="4" width="12" customWidth="1"/>
    <col min="5" max="6" width="14" customWidth="1"/>
  </cols>
  <sheetData>
    <row r="1" spans="1:4" x14ac:dyDescent="0.25">
      <c r="A1" s="4" t="s">
        <v>117</v>
      </c>
      <c r="B1" s="4" t="s">
        <v>118</v>
      </c>
      <c r="C1" s="4" t="s">
        <v>119</v>
      </c>
      <c r="D1" s="4" t="s">
        <v>120</v>
      </c>
    </row>
    <row r="2" spans="1:4" x14ac:dyDescent="0.25">
      <c r="A2" t="str">
        <f>'Vendor scoring'!E1</f>
        <v>Vendor A</v>
      </c>
      <c r="B2">
        <f>SUMPRODUCT('Vendor scoring'!$D$2:$D$42,'Vendor scoring'!E$2:E$42)</f>
        <v>243</v>
      </c>
      <c r="C2">
        <f>SUM('Vendor scoring'!$D$2:$D$42)*3</f>
        <v>279</v>
      </c>
      <c r="D2" s="7">
        <f>IF(C2=0,0,B2/C2)</f>
        <v>0.8709677419354839</v>
      </c>
    </row>
    <row r="3" spans="1:4" x14ac:dyDescent="0.25">
      <c r="A3" t="str">
        <f>'Vendor scoring'!F1</f>
        <v>Vendor B</v>
      </c>
      <c r="B3">
        <f>SUMPRODUCT('Vendor scoring'!$D$2:$D$42,'Vendor scoring'!F$2:F$42)</f>
        <v>186</v>
      </c>
      <c r="C3">
        <f>SUM('Vendor scoring'!$D$2:$D$42)*3</f>
        <v>279</v>
      </c>
      <c r="D3" s="7">
        <f>IF(C3=0,0,B3/C3)</f>
        <v>0.6666666666666666</v>
      </c>
    </row>
    <row r="4" spans="1:4" x14ac:dyDescent="0.25">
      <c r="A4" t="str">
        <f>'Vendor scoring'!G1</f>
        <v>Vendor C</v>
      </c>
      <c r="B4">
        <f>SUMPRODUCT('Vendor scoring'!$D$2:$D$42,'Vendor scoring'!G$2:G$42)</f>
        <v>180</v>
      </c>
      <c r="C4">
        <f>SUM('Vendor scoring'!$D$2:$D$42)*3</f>
        <v>279</v>
      </c>
      <c r="D4" s="7">
        <f>IF(C4=0,0,B4/C4)</f>
        <v>0.6451612903225806</v>
      </c>
    </row>
    <row r="6" spans="1:1" x14ac:dyDescent="0.25">
      <c r="A6" s="8" t="s">
        <v>121</v>
      </c>
    </row>
    <row r="7" spans="1:5" x14ac:dyDescent="0.25">
      <c r="A7" s="4" t="s">
        <v>16</v>
      </c>
      <c r="B7" s="4" t="s">
        <v>122</v>
      </c>
      <c r="C7" s="4" t="s">
        <v>111</v>
      </c>
      <c r="D7" s="4" t="s">
        <v>112</v>
      </c>
      <c r="E7" s="4" t="s">
        <v>113</v>
      </c>
    </row>
    <row r="8" spans="1:5" x14ac:dyDescent="0.25">
      <c r="A8" t="s">
        <v>21</v>
      </c>
      <c r="B8">
        <f>SUMIF('Vendor scoring'!$B$2:$B$42,A8,'Vendor scoring'!$D$2:$D$42)*3</f>
        <v>39</v>
      </c>
      <c r="C8">
        <f>SUMIF('Vendor scoring'!$B$2:$B$42,A8,'Vendor scoring'!H$2:H$42)</f>
        <v>36</v>
      </c>
      <c r="D8">
        <f>SUMIF('Vendor scoring'!$B$2:$B$42,A8,'Vendor scoring'!I$2:I$42)</f>
        <v>27</v>
      </c>
      <c r="E8">
        <f>SUMIF('Vendor scoring'!$B$2:$B$42,A8,'Vendor scoring'!J$2:J$42)</f>
        <v>26</v>
      </c>
    </row>
    <row r="9" spans="1:5" x14ac:dyDescent="0.25">
      <c r="A9" t="s">
        <v>34</v>
      </c>
      <c r="B9">
        <f>SUMIF('Vendor scoring'!$B$2:$B$42,A9,'Vendor scoring'!$D$2:$D$42)*3</f>
        <v>66</v>
      </c>
      <c r="C9">
        <f>SUMIF('Vendor scoring'!$B$2:$B$42,A9,'Vendor scoring'!H$2:H$42)</f>
        <v>56</v>
      </c>
      <c r="D9">
        <f>SUMIF('Vendor scoring'!$B$2:$B$42,A9,'Vendor scoring'!I$2:I$42)</f>
        <v>42</v>
      </c>
      <c r="E9">
        <f>SUMIF('Vendor scoring'!$B$2:$B$42,A9,'Vendor scoring'!J$2:J$42)</f>
        <v>43</v>
      </c>
    </row>
    <row r="10" spans="1:5" x14ac:dyDescent="0.25">
      <c r="A10" t="s">
        <v>53</v>
      </c>
      <c r="B10">
        <f>SUMIF('Vendor scoring'!$B$2:$B$42,A10,'Vendor scoring'!$D$2:$D$42)*3</f>
        <v>30</v>
      </c>
      <c r="C10">
        <f>SUMIF('Vendor scoring'!$B$2:$B$42,A10,'Vendor scoring'!H$2:H$42)</f>
        <v>26</v>
      </c>
      <c r="D10">
        <f>SUMIF('Vendor scoring'!$B$2:$B$42,A10,'Vendor scoring'!I$2:I$42)</f>
        <v>19</v>
      </c>
      <c r="E10">
        <f>SUMIF('Vendor scoring'!$B$2:$B$42,A10,'Vendor scoring'!J$2:J$42)</f>
        <v>16</v>
      </c>
    </row>
    <row r="11" spans="1:5" x14ac:dyDescent="0.25">
      <c r="A11" t="s">
        <v>64</v>
      </c>
      <c r="B11">
        <f>SUMIF('Vendor scoring'!$B$2:$B$42,A11,'Vendor scoring'!$D$2:$D$42)*3</f>
        <v>27</v>
      </c>
      <c r="C11">
        <f>SUMIF('Vendor scoring'!$B$2:$B$42,A11,'Vendor scoring'!H$2:H$42)</f>
        <v>24</v>
      </c>
      <c r="D11">
        <f>SUMIF('Vendor scoring'!$B$2:$B$42,A11,'Vendor scoring'!I$2:I$42)</f>
        <v>19</v>
      </c>
      <c r="E11">
        <f>SUMIF('Vendor scoring'!$B$2:$B$42,A11,'Vendor scoring'!J$2:J$42)</f>
        <v>19</v>
      </c>
    </row>
    <row r="12" spans="1:5" x14ac:dyDescent="0.25">
      <c r="A12" t="s">
        <v>73</v>
      </c>
      <c r="B12">
        <f>SUMIF('Vendor scoring'!$B$2:$B$42,A12,'Vendor scoring'!$D$2:$D$42)*3</f>
        <v>30</v>
      </c>
      <c r="C12">
        <f>SUMIF('Vendor scoring'!$B$2:$B$42,A12,'Vendor scoring'!H$2:H$42)</f>
        <v>25</v>
      </c>
      <c r="D12">
        <f>SUMIF('Vendor scoring'!$B$2:$B$42,A12,'Vendor scoring'!I$2:I$42)</f>
        <v>21</v>
      </c>
      <c r="E12">
        <f>SUMIF('Vendor scoring'!$B$2:$B$42,A12,'Vendor scoring'!J$2:J$42)</f>
        <v>17</v>
      </c>
    </row>
    <row r="13" spans="1:5" x14ac:dyDescent="0.25">
      <c r="A13" t="s">
        <v>82</v>
      </c>
      <c r="B13">
        <f>SUMIF('Vendor scoring'!$B$2:$B$42,A13,'Vendor scoring'!$D$2:$D$42)*3</f>
        <v>36</v>
      </c>
      <c r="C13">
        <f>SUMIF('Vendor scoring'!$B$2:$B$42,A13,'Vendor scoring'!H$2:H$42)</f>
        <v>31</v>
      </c>
      <c r="D13">
        <f>SUMIF('Vendor scoring'!$B$2:$B$42,A13,'Vendor scoring'!I$2:I$42)</f>
        <v>25</v>
      </c>
      <c r="E13">
        <f>SUMIF('Vendor scoring'!$B$2:$B$42,A13,'Vendor scoring'!J$2:J$42)</f>
        <v>27</v>
      </c>
    </row>
    <row r="14" spans="1:5" x14ac:dyDescent="0.25">
      <c r="A14" t="s">
        <v>93</v>
      </c>
      <c r="B14">
        <f>SUMIF('Vendor scoring'!$B$2:$B$42,A14,'Vendor scoring'!$D$2:$D$42)*3</f>
        <v>30</v>
      </c>
      <c r="C14">
        <f>SUMIF('Vendor scoring'!$B$2:$B$42,A14,'Vendor scoring'!H$2:H$42)</f>
        <v>26</v>
      </c>
      <c r="D14">
        <f>SUMIF('Vendor scoring'!$B$2:$B$42,A14,'Vendor scoring'!I$2:I$42)</f>
        <v>22</v>
      </c>
      <c r="E14">
        <f>SUMIF('Vendor scoring'!$B$2:$B$42,A14,'Vendor scoring'!J$2:J$42)</f>
        <v>17</v>
      </c>
    </row>
    <row r="15" spans="1:5" x14ac:dyDescent="0.25">
      <c r="A15" t="s">
        <v>104</v>
      </c>
      <c r="B15">
        <f>SUMIF('Vendor scoring'!$B$2:$B$42,A15,'Vendor scoring'!$D$2:$D$42)*3</f>
        <v>21</v>
      </c>
      <c r="C15">
        <f>SUMIF('Vendor scoring'!$B$2:$B$42,A15,'Vendor scoring'!H$2:H$42)</f>
        <v>19</v>
      </c>
      <c r="D15">
        <f>SUMIF('Vendor scoring'!$B$2:$B$42,A15,'Vendor scoring'!I$2:I$42)</f>
        <v>11</v>
      </c>
      <c r="E15">
        <f>SUMIF('Vendor scoring'!$B$2:$B$42,A15,'Vendor scoring'!J$2:J$42)</f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Requirements</vt:lpstr>
      <vt:lpstr>Vendor scoring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Commission Index</dc:creator>
  <dc:title/>
  <dc:subject/>
  <dc:description/>
  <cp:keywords/>
  <cp:category/>
  <cp:lastModifiedBy>Unknown</cp:lastModifiedBy>
  <dcterms:created xsi:type="dcterms:W3CDTF">2026-10-17T00:00:00Z</dcterms:created>
  <dcterms:modified xsi:type="dcterms:W3CDTF">2026-10-24T14:26:13Z</dcterms:modified>
</cp:coreProperties>
</file>